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3" i="1"/>
  <c r="D42"/>
  <c r="E41"/>
  <c r="D41"/>
  <c r="D44" s="1"/>
  <c r="G12" l="1"/>
  <c r="G14" s="1"/>
  <c r="G15" s="1"/>
  <c r="D18" s="1"/>
  <c r="F12"/>
  <c r="F14" s="1"/>
  <c r="F15" s="1"/>
  <c r="D17" s="1"/>
  <c r="E12"/>
  <c r="E14" s="1"/>
  <c r="E15" s="1"/>
  <c r="D16" s="1"/>
  <c r="D12"/>
  <c r="D14" s="1"/>
  <c r="D15" s="1"/>
</calcChain>
</file>

<file path=xl/sharedStrings.xml><?xml version="1.0" encoding="utf-8"?>
<sst xmlns="http://schemas.openxmlformats.org/spreadsheetml/2006/main" count="116" uniqueCount="87">
  <si>
    <t>№</t>
  </si>
  <si>
    <t>параметр</t>
  </si>
  <si>
    <t>НПП Ковинт</t>
  </si>
  <si>
    <t>Поставщик №1</t>
  </si>
  <si>
    <t>Поставщик №2</t>
  </si>
  <si>
    <t>Поставщик №3</t>
  </si>
  <si>
    <t>Поставщик №4</t>
  </si>
  <si>
    <t>Модель компрессора</t>
  </si>
  <si>
    <t>Производитель</t>
  </si>
  <si>
    <t>Страна изготовления</t>
  </si>
  <si>
    <t xml:space="preserve">CompAir </t>
  </si>
  <si>
    <t>Германия</t>
  </si>
  <si>
    <t>Максимальное рабочее давление, бар изб.</t>
  </si>
  <si>
    <t>Интервалы сервисного обслуживания</t>
  </si>
  <si>
    <t>Обкатка</t>
  </si>
  <si>
    <t>нет ни на одной модели</t>
  </si>
  <si>
    <t>Замена воздушного фильтра</t>
  </si>
  <si>
    <t>Замена масляного фильтра</t>
  </si>
  <si>
    <t>Замена масла</t>
  </si>
  <si>
    <t>Замена сепаратора тонкой очистки</t>
  </si>
  <si>
    <t>Замена ремней</t>
  </si>
  <si>
    <t>нет                          используется прямой привод</t>
  </si>
  <si>
    <t>Замена ремкомплектов регулятора всасывания и т.д.</t>
  </si>
  <si>
    <t>8000 моточасов или по необходимости</t>
  </si>
  <si>
    <t>Стоимость расходных материалов</t>
  </si>
  <si>
    <t>Набор воздушный/масляный фильтры, руб</t>
  </si>
  <si>
    <t>Набор сепаратора, руб</t>
  </si>
  <si>
    <t>Набор ремкомплектов регулятора всасывания, руб</t>
  </si>
  <si>
    <t>Дополнительные условия</t>
  </si>
  <si>
    <t>Наличие доступа у поставщика к технической информации производителя</t>
  </si>
  <si>
    <t>да</t>
  </si>
  <si>
    <t>Наличие формуляра/паспорта в комлпекте поставки</t>
  </si>
  <si>
    <t>Чертежи установочные на русском языке</t>
  </si>
  <si>
    <t>Подробная инструкция по эксплуатации на русском языке (включая инструкцию по монтажу и вводу в эксплуатацию)</t>
  </si>
  <si>
    <t>Наличие маркировок на элементах конструкции компрессора для возможности заказа не у производителя компрессоров, а напрямую у производителя запчасти</t>
  </si>
  <si>
    <t>Наличие списка запасных частей в комплекте поставки</t>
  </si>
  <si>
    <t>Наличие сервисной службы</t>
  </si>
  <si>
    <t>Аттестация сотрудников сервисной службы правилам работы с сосудами под высоким давлением</t>
  </si>
  <si>
    <t>Аттестация сотрудников сервисной служы правилам общей промышленной безопасности</t>
  </si>
  <si>
    <t>Возможность проведения капитального ремонта на площадке поставщика</t>
  </si>
  <si>
    <t>Стоимость оборудования</t>
  </si>
  <si>
    <t>Температура сжатого воздуха на выходе из компрессора</t>
  </si>
  <si>
    <t>Скорость вращения вала электродвигателя, об/мин</t>
  </si>
  <si>
    <t>Скорость вращения главного вала винтового блока, об/мин</t>
  </si>
  <si>
    <t>Дополнительные технические характеристики</t>
  </si>
  <si>
    <t>Вес, кг</t>
  </si>
  <si>
    <t>Габариты, ДхШхВ, мм</t>
  </si>
  <si>
    <t>Направление потока охлаждающего воздуха</t>
  </si>
  <si>
    <t>слева - вверх</t>
  </si>
  <si>
    <t>Полная потребляемая мощность, кВт</t>
  </si>
  <si>
    <r>
      <t>Стоимость электроэнергии, руб/кВт</t>
    </r>
    <r>
      <rPr>
        <sz val="11"/>
        <color theme="1"/>
        <rFont val="Calibri"/>
        <family val="2"/>
        <charset val="204"/>
      </rPr>
      <t>·ч</t>
    </r>
    <r>
      <rPr>
        <sz val="11"/>
        <rFont val="Calibri"/>
        <family val="2"/>
        <charset val="204"/>
        <scheme val="minor"/>
      </rPr>
      <t>ас</t>
    </r>
  </si>
  <si>
    <r>
      <t>Производительность компрессора нм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/мин</t>
    </r>
  </si>
  <si>
    <r>
      <t>Энергия, потребляемая для сжатия 1 нм</t>
    </r>
    <r>
      <rPr>
        <vertAlign val="super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воздуха, кВт</t>
    </r>
    <r>
      <rPr>
        <sz val="11"/>
        <rFont val="Calibri"/>
        <family val="2"/>
        <charset val="204"/>
      </rPr>
      <t>·</t>
    </r>
    <r>
      <rPr>
        <sz val="11"/>
        <rFont val="Calibri"/>
        <family val="2"/>
        <charset val="204"/>
        <scheme val="minor"/>
      </rPr>
      <t>час/м</t>
    </r>
    <r>
      <rPr>
        <vertAlign val="superscript"/>
        <sz val="11"/>
        <rFont val="Calibri"/>
        <family val="2"/>
        <charset val="204"/>
        <scheme val="minor"/>
      </rPr>
      <t>3</t>
    </r>
  </si>
  <si>
    <t>CompAir L55-7.5A</t>
  </si>
  <si>
    <t xml:space="preserve">Мощность двигателя, кВт                                    </t>
  </si>
  <si>
    <r>
      <t xml:space="preserve">Экономия </t>
    </r>
    <r>
      <rPr>
        <sz val="11"/>
        <rFont val="Calibri"/>
        <family val="2"/>
        <charset val="204"/>
        <scheme val="minor"/>
      </rPr>
      <t>поставщик 1/2, руб</t>
    </r>
  </si>
  <si>
    <t>Экономия поставщик 1/3, руб</t>
  </si>
  <si>
    <t>Экономия поставщик 1/4, руб</t>
  </si>
  <si>
    <t>+6С к температуре окр.среды</t>
  </si>
  <si>
    <t>Объем масла, л</t>
  </si>
  <si>
    <t>2158x1223x1971</t>
  </si>
  <si>
    <t>Стоимость оборудования (Руб) с НДС18%</t>
  </si>
  <si>
    <t>Возможность удаленной поддержки и ремонта по телефону</t>
  </si>
  <si>
    <t>Доставка (РУБ)</t>
  </si>
  <si>
    <t>Пуско-наладочные работы и обучение персонала (РУБ)</t>
  </si>
  <si>
    <t>0</t>
  </si>
  <si>
    <t>А</t>
  </si>
  <si>
    <t>Стоимость 1 м3 сжимаемого воздуха, руб/м3</t>
  </si>
  <si>
    <t>Стоимость 5 000 000 м3 сжимаемого воздуха, руб</t>
  </si>
  <si>
    <t>Масло (2 канистры х 20 л), руб</t>
  </si>
  <si>
    <t>Итого стоимость расходных материалов 12000 часов работы, руб</t>
  </si>
  <si>
    <t>100 часов</t>
  </si>
  <si>
    <t>2000</t>
  </si>
  <si>
    <t>6000</t>
  </si>
  <si>
    <t>нет                             используется прямой привод</t>
  </si>
  <si>
    <t>12 000</t>
  </si>
  <si>
    <t>Уровень шума, Дб (измерено при условиях Pneurop Cagi PN8TNC2.3, погрешность +/-3)</t>
  </si>
  <si>
    <t>Аттестация сотрудников сервисной службы по электробезопасности не ниже 3 группы</t>
  </si>
  <si>
    <t>поставщик не указывает</t>
  </si>
  <si>
    <t>+10С к температуре окр.среды</t>
  </si>
  <si>
    <t>31,5</t>
  </si>
  <si>
    <t>1403</t>
  </si>
  <si>
    <t>2773х1060х1630</t>
  </si>
  <si>
    <t>нет</t>
  </si>
  <si>
    <t>нет данных</t>
  </si>
  <si>
    <t>Срок поставки, дни</t>
  </si>
  <si>
    <t>80-90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</si>
</sst>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6"/>
  <sheetViews>
    <sheetView tabSelected="1" topLeftCell="A55" workbookViewId="0">
      <selection activeCell="E63" sqref="E63"/>
    </sheetView>
  </sheetViews>
  <sheetFormatPr defaultRowHeight="15"/>
  <cols>
    <col min="1" max="1" width="9.140625" customWidth="1"/>
    <col min="2" max="2" width="4.140625" customWidth="1"/>
    <col min="3" max="3" width="41" customWidth="1"/>
    <col min="4" max="4" width="16.42578125" customWidth="1"/>
    <col min="5" max="5" width="15.7109375" customWidth="1"/>
    <col min="6" max="6" width="15.140625" customWidth="1"/>
    <col min="7" max="7" width="15.42578125" customWidth="1"/>
  </cols>
  <sheetData>
    <row r="3" spans="2:7">
      <c r="B3" s="28" t="s">
        <v>0</v>
      </c>
      <c r="C3" s="28" t="s">
        <v>1</v>
      </c>
      <c r="D3" s="1" t="s">
        <v>3</v>
      </c>
      <c r="E3" s="1" t="s">
        <v>4</v>
      </c>
      <c r="F3" s="1" t="s">
        <v>5</v>
      </c>
      <c r="G3" s="1" t="s">
        <v>6</v>
      </c>
    </row>
    <row r="4" spans="2:7">
      <c r="B4" s="29"/>
      <c r="C4" s="29"/>
      <c r="D4" s="1" t="s">
        <v>2</v>
      </c>
      <c r="E4" s="18" t="s">
        <v>66</v>
      </c>
      <c r="F4" s="1"/>
      <c r="G4" s="1"/>
    </row>
    <row r="5" spans="2:7">
      <c r="B5" s="3">
        <v>1</v>
      </c>
      <c r="C5" s="2" t="s">
        <v>7</v>
      </c>
      <c r="D5" s="11" t="s">
        <v>53</v>
      </c>
      <c r="E5" s="18" t="s">
        <v>66</v>
      </c>
      <c r="F5" s="1"/>
      <c r="G5" s="1"/>
    </row>
    <row r="6" spans="2:7">
      <c r="B6" s="3">
        <v>2</v>
      </c>
      <c r="C6" s="2" t="s">
        <v>8</v>
      </c>
      <c r="D6" s="1" t="s">
        <v>10</v>
      </c>
      <c r="E6" s="18" t="s">
        <v>66</v>
      </c>
      <c r="F6" s="1"/>
      <c r="G6" s="1"/>
    </row>
    <row r="7" spans="2:7">
      <c r="B7" s="3">
        <v>3</v>
      </c>
      <c r="C7" s="2" t="s">
        <v>9</v>
      </c>
      <c r="D7" s="1" t="s">
        <v>11</v>
      </c>
      <c r="E7" s="18" t="s">
        <v>66</v>
      </c>
      <c r="F7" s="1"/>
      <c r="G7" s="1"/>
    </row>
    <row r="8" spans="2:7" ht="32.25">
      <c r="B8" s="3">
        <v>4</v>
      </c>
      <c r="C8" s="2" t="s">
        <v>51</v>
      </c>
      <c r="D8" s="13">
        <v>10.69</v>
      </c>
      <c r="E8" s="8">
        <v>10.068</v>
      </c>
      <c r="F8" s="8"/>
      <c r="G8" s="8"/>
    </row>
    <row r="9" spans="2:7" ht="30">
      <c r="B9" s="3">
        <v>5</v>
      </c>
      <c r="C9" s="2" t="s">
        <v>12</v>
      </c>
      <c r="D9" s="13">
        <v>7.5</v>
      </c>
      <c r="E9" s="19">
        <v>7.5</v>
      </c>
      <c r="F9" s="8"/>
      <c r="G9" s="8"/>
    </row>
    <row r="10" spans="2:7" ht="16.5" customHeight="1">
      <c r="B10" s="3">
        <v>6</v>
      </c>
      <c r="C10" s="2" t="s">
        <v>54</v>
      </c>
      <c r="D10" s="13">
        <v>55</v>
      </c>
      <c r="E10" s="13">
        <v>55</v>
      </c>
      <c r="F10" s="8"/>
      <c r="G10" s="8"/>
    </row>
    <row r="11" spans="2:7" ht="15.75" customHeight="1">
      <c r="B11" s="3">
        <v>7</v>
      </c>
      <c r="C11" s="12" t="s">
        <v>49</v>
      </c>
      <c r="D11" s="13">
        <v>67.52</v>
      </c>
      <c r="E11" s="8">
        <v>67.5</v>
      </c>
      <c r="F11" s="8"/>
      <c r="G11" s="8"/>
    </row>
    <row r="12" spans="2:7" ht="49.5">
      <c r="B12" s="3">
        <v>8</v>
      </c>
      <c r="C12" s="12" t="s">
        <v>52</v>
      </c>
      <c r="D12" s="15">
        <f>D11/D8/60</f>
        <v>0.10526972248207046</v>
      </c>
      <c r="E12" s="15">
        <f>E11/E8/60</f>
        <v>0.11174016686531586</v>
      </c>
      <c r="F12" s="15" t="e">
        <f>F11/F8/60</f>
        <v>#DIV/0!</v>
      </c>
      <c r="G12" s="15" t="e">
        <f>G11/G8/60</f>
        <v>#DIV/0!</v>
      </c>
    </row>
    <row r="13" spans="2:7" ht="30">
      <c r="B13" s="3">
        <v>9</v>
      </c>
      <c r="C13" s="2" t="s">
        <v>50</v>
      </c>
      <c r="D13" s="8">
        <v>8</v>
      </c>
      <c r="E13" s="22">
        <v>8</v>
      </c>
      <c r="F13" s="22">
        <v>8</v>
      </c>
      <c r="G13" s="22">
        <v>8</v>
      </c>
    </row>
    <row r="14" spans="2:7" ht="30">
      <c r="B14" s="17">
        <v>10</v>
      </c>
      <c r="C14" s="2" t="s">
        <v>67</v>
      </c>
      <c r="D14" s="20">
        <f>D12*D13</f>
        <v>0.8421577798565637</v>
      </c>
      <c r="E14" s="20">
        <f t="shared" ref="E14:G14" si="0">E12*E13</f>
        <v>0.8939213349225269</v>
      </c>
      <c r="F14" s="20" t="e">
        <f t="shared" si="0"/>
        <v>#DIV/0!</v>
      </c>
      <c r="G14" s="20" t="e">
        <f t="shared" si="0"/>
        <v>#DIV/0!</v>
      </c>
    </row>
    <row r="15" spans="2:7" ht="30">
      <c r="B15" s="3">
        <v>11</v>
      </c>
      <c r="C15" s="2" t="s">
        <v>68</v>
      </c>
      <c r="D15" s="21">
        <f>D14*5000000</f>
        <v>4210788.8992828187</v>
      </c>
      <c r="E15" s="21">
        <f t="shared" ref="E15:G15" si="1">E14*5000000</f>
        <v>4469606.6746126348</v>
      </c>
      <c r="F15" s="21" t="e">
        <f t="shared" si="1"/>
        <v>#DIV/0!</v>
      </c>
      <c r="G15" s="21" t="e">
        <f t="shared" si="1"/>
        <v>#DIV/0!</v>
      </c>
    </row>
    <row r="16" spans="2:7" ht="30">
      <c r="B16" s="28">
        <v>12</v>
      </c>
      <c r="C16" s="2" t="s">
        <v>55</v>
      </c>
      <c r="D16" s="37">
        <f>E15-D15</f>
        <v>258817.77532981616</v>
      </c>
      <c r="E16" s="38"/>
      <c r="F16" s="38"/>
      <c r="G16" s="38"/>
    </row>
    <row r="17" spans="2:7" ht="30">
      <c r="B17" s="35"/>
      <c r="C17" s="2" t="s">
        <v>56</v>
      </c>
      <c r="D17" s="37" t="e">
        <f>F15-D15</f>
        <v>#DIV/0!</v>
      </c>
      <c r="E17" s="38"/>
      <c r="F17" s="38"/>
      <c r="G17" s="38"/>
    </row>
    <row r="18" spans="2:7" ht="30">
      <c r="B18" s="36"/>
      <c r="C18" s="2" t="s">
        <v>57</v>
      </c>
      <c r="D18" s="37" t="e">
        <f>G15-D15</f>
        <v>#DIV/0!</v>
      </c>
      <c r="E18" s="38"/>
      <c r="F18" s="38"/>
      <c r="G18" s="38"/>
    </row>
    <row r="19" spans="2:7">
      <c r="B19" s="30" t="s">
        <v>44</v>
      </c>
      <c r="C19" s="31"/>
      <c r="D19" s="31"/>
      <c r="E19" s="31"/>
      <c r="F19" s="31"/>
      <c r="G19" s="32"/>
    </row>
    <row r="20" spans="2:7" ht="60">
      <c r="B20" s="3">
        <v>13</v>
      </c>
      <c r="C20" s="2" t="s">
        <v>76</v>
      </c>
      <c r="D20" s="13">
        <v>73</v>
      </c>
      <c r="E20" s="21">
        <v>70</v>
      </c>
      <c r="F20" s="8"/>
      <c r="G20" s="8"/>
    </row>
    <row r="21" spans="2:7" ht="45">
      <c r="B21" s="3">
        <v>14</v>
      </c>
      <c r="C21" s="2" t="s">
        <v>43</v>
      </c>
      <c r="D21" s="13">
        <v>2970</v>
      </c>
      <c r="E21" s="21" t="s">
        <v>78</v>
      </c>
      <c r="F21" s="8"/>
      <c r="G21" s="8"/>
    </row>
    <row r="22" spans="2:7" ht="30">
      <c r="B22" s="3">
        <v>15</v>
      </c>
      <c r="C22" s="2" t="s">
        <v>42</v>
      </c>
      <c r="D22" s="13">
        <v>3000</v>
      </c>
      <c r="E22" s="21">
        <v>2970</v>
      </c>
      <c r="F22" s="8"/>
      <c r="G22" s="8"/>
    </row>
    <row r="23" spans="2:7" ht="45">
      <c r="B23" s="3">
        <v>16</v>
      </c>
      <c r="C23" s="2" t="s">
        <v>41</v>
      </c>
      <c r="D23" s="4" t="s">
        <v>58</v>
      </c>
      <c r="E23" s="4" t="s">
        <v>79</v>
      </c>
      <c r="F23" s="4"/>
      <c r="G23" s="4"/>
    </row>
    <row r="24" spans="2:7">
      <c r="B24" s="3">
        <v>17</v>
      </c>
      <c r="C24" s="2" t="s">
        <v>59</v>
      </c>
      <c r="D24" s="13">
        <v>34</v>
      </c>
      <c r="E24" s="4" t="s">
        <v>80</v>
      </c>
      <c r="F24" s="4"/>
      <c r="G24" s="4"/>
    </row>
    <row r="25" spans="2:7">
      <c r="B25" s="3">
        <v>18</v>
      </c>
      <c r="C25" s="2" t="s">
        <v>45</v>
      </c>
      <c r="D25" s="13">
        <v>1725</v>
      </c>
      <c r="E25" s="4" t="s">
        <v>81</v>
      </c>
      <c r="F25" s="4"/>
      <c r="G25" s="4"/>
    </row>
    <row r="26" spans="2:7">
      <c r="B26" s="3">
        <v>19</v>
      </c>
      <c r="C26" s="2" t="s">
        <v>46</v>
      </c>
      <c r="D26" s="4" t="s">
        <v>60</v>
      </c>
      <c r="E26" s="4" t="s">
        <v>82</v>
      </c>
      <c r="F26" s="4"/>
      <c r="G26" s="4"/>
    </row>
    <row r="27" spans="2:7" ht="30">
      <c r="B27" s="3">
        <v>20</v>
      </c>
      <c r="C27" s="9" t="s">
        <v>47</v>
      </c>
      <c r="D27" s="10" t="s">
        <v>48</v>
      </c>
      <c r="E27" s="4" t="s">
        <v>48</v>
      </c>
      <c r="F27" s="4"/>
      <c r="G27" s="4"/>
    </row>
    <row r="28" spans="2:7">
      <c r="B28" s="30" t="s">
        <v>13</v>
      </c>
      <c r="C28" s="31"/>
      <c r="D28" s="31"/>
      <c r="E28" s="31"/>
      <c r="F28" s="31"/>
      <c r="G28" s="32"/>
    </row>
    <row r="29" spans="2:7" ht="30">
      <c r="B29" s="3">
        <v>21</v>
      </c>
      <c r="C29" s="2" t="s">
        <v>14</v>
      </c>
      <c r="D29" s="4" t="s">
        <v>15</v>
      </c>
      <c r="E29" s="4" t="s">
        <v>71</v>
      </c>
      <c r="F29" s="4"/>
      <c r="G29" s="4"/>
    </row>
    <row r="30" spans="2:7">
      <c r="B30" s="3">
        <v>22</v>
      </c>
      <c r="C30" s="2" t="s">
        <v>16</v>
      </c>
      <c r="D30" s="13">
        <v>2000</v>
      </c>
      <c r="E30" s="4">
        <v>2000</v>
      </c>
      <c r="F30" s="8"/>
      <c r="G30" s="8"/>
    </row>
    <row r="31" spans="2:7">
      <c r="B31" s="3">
        <v>23</v>
      </c>
      <c r="C31" s="2" t="s">
        <v>17</v>
      </c>
      <c r="D31" s="13">
        <v>2000</v>
      </c>
      <c r="E31" s="4">
        <v>2000</v>
      </c>
      <c r="F31" s="14"/>
      <c r="G31" s="14"/>
    </row>
    <row r="32" spans="2:7">
      <c r="B32" s="3">
        <v>24</v>
      </c>
      <c r="C32" s="2" t="s">
        <v>18</v>
      </c>
      <c r="D32" s="13">
        <v>4000</v>
      </c>
      <c r="E32" s="4" t="s">
        <v>72</v>
      </c>
      <c r="F32" s="14"/>
      <c r="G32" s="14"/>
    </row>
    <row r="33" spans="2:7" ht="30">
      <c r="B33" s="3">
        <v>25</v>
      </c>
      <c r="C33" s="2" t="s">
        <v>19</v>
      </c>
      <c r="D33" s="13">
        <v>4000</v>
      </c>
      <c r="E33" s="4" t="s">
        <v>73</v>
      </c>
      <c r="F33" s="14"/>
      <c r="G33" s="14"/>
    </row>
    <row r="34" spans="2:7" ht="45">
      <c r="B34" s="3">
        <v>26</v>
      </c>
      <c r="C34" s="2" t="s">
        <v>20</v>
      </c>
      <c r="D34" s="4" t="s">
        <v>21</v>
      </c>
      <c r="E34" s="4" t="s">
        <v>74</v>
      </c>
      <c r="F34" s="2"/>
      <c r="G34" s="2"/>
    </row>
    <row r="35" spans="2:7" ht="54.75" customHeight="1">
      <c r="B35" s="3">
        <v>27</v>
      </c>
      <c r="C35" s="2" t="s">
        <v>22</v>
      </c>
      <c r="D35" s="4" t="s">
        <v>23</v>
      </c>
      <c r="E35" s="4" t="s">
        <v>75</v>
      </c>
      <c r="F35" s="2"/>
      <c r="G35" s="2"/>
    </row>
    <row r="36" spans="2:7">
      <c r="B36" s="33" t="s">
        <v>24</v>
      </c>
      <c r="C36" s="34"/>
      <c r="D36" s="34"/>
      <c r="E36" s="34"/>
      <c r="F36" s="34"/>
      <c r="G36" s="34"/>
    </row>
    <row r="37" spans="2:7" ht="45">
      <c r="B37" s="3">
        <v>28</v>
      </c>
      <c r="C37" s="2" t="s">
        <v>25</v>
      </c>
      <c r="D37" s="8">
        <v>15100</v>
      </c>
      <c r="E37" s="22">
        <v>10751</v>
      </c>
      <c r="F37" s="14"/>
      <c r="G37" s="14"/>
    </row>
    <row r="38" spans="2:7">
      <c r="B38" s="3">
        <v>29</v>
      </c>
      <c r="C38" s="2" t="s">
        <v>26</v>
      </c>
      <c r="D38" s="8">
        <v>32310</v>
      </c>
      <c r="E38" s="22">
        <v>39495</v>
      </c>
      <c r="F38" s="14"/>
      <c r="G38" s="14"/>
    </row>
    <row r="39" spans="2:7" ht="30">
      <c r="B39" s="3">
        <v>30</v>
      </c>
      <c r="C39" s="2" t="s">
        <v>69</v>
      </c>
      <c r="D39" s="8">
        <v>28100</v>
      </c>
      <c r="E39" s="22">
        <v>29411</v>
      </c>
      <c r="F39" s="14"/>
      <c r="G39" s="14"/>
    </row>
    <row r="40" spans="2:7" ht="30">
      <c r="B40" s="3">
        <v>31</v>
      </c>
      <c r="C40" s="2" t="s">
        <v>27</v>
      </c>
      <c r="D40" s="8">
        <v>44110</v>
      </c>
      <c r="E40" s="22">
        <v>44255</v>
      </c>
      <c r="F40" s="14"/>
      <c r="G40" s="14"/>
    </row>
    <row r="41" spans="2:7" ht="45">
      <c r="B41" s="3">
        <v>32</v>
      </c>
      <c r="C41" s="2" t="s">
        <v>70</v>
      </c>
      <c r="D41" s="8">
        <f>D37*6+D38*3+D39*3+D40</f>
        <v>315940</v>
      </c>
      <c r="E41" s="22">
        <f>E37*6+E38*2+E39*6+E40</f>
        <v>364217</v>
      </c>
      <c r="F41" s="14"/>
      <c r="G41" s="14"/>
    </row>
    <row r="42" spans="2:7" ht="30">
      <c r="B42" s="28">
        <v>33</v>
      </c>
      <c r="C42" s="2" t="s">
        <v>55</v>
      </c>
      <c r="D42" s="39">
        <f>E41-D41</f>
        <v>48277</v>
      </c>
      <c r="E42" s="40"/>
      <c r="F42" s="40"/>
      <c r="G42" s="41"/>
    </row>
    <row r="43" spans="2:7" ht="30">
      <c r="B43" s="35"/>
      <c r="C43" s="2" t="s">
        <v>56</v>
      </c>
      <c r="D43" s="39">
        <f>F41-D41</f>
        <v>-315940</v>
      </c>
      <c r="E43" s="40"/>
      <c r="F43" s="40"/>
      <c r="G43" s="41"/>
    </row>
    <row r="44" spans="2:7" ht="30">
      <c r="B44" s="36"/>
      <c r="C44" s="2" t="s">
        <v>57</v>
      </c>
      <c r="D44" s="39">
        <f>G41-D41</f>
        <v>-315940</v>
      </c>
      <c r="E44" s="40"/>
      <c r="F44" s="40"/>
      <c r="G44" s="41"/>
    </row>
    <row r="45" spans="2:7">
      <c r="B45" s="30" t="s">
        <v>28</v>
      </c>
      <c r="C45" s="31"/>
      <c r="D45" s="31"/>
      <c r="E45" s="31"/>
      <c r="F45" s="31"/>
      <c r="G45" s="32"/>
    </row>
    <row r="46" spans="2:7" ht="45">
      <c r="B46" s="3">
        <v>34</v>
      </c>
      <c r="C46" s="2" t="s">
        <v>29</v>
      </c>
      <c r="D46" s="4" t="s">
        <v>30</v>
      </c>
      <c r="E46" s="4" t="s">
        <v>30</v>
      </c>
      <c r="F46" s="2"/>
      <c r="G46" s="2"/>
    </row>
    <row r="47" spans="2:7" ht="45">
      <c r="B47" s="3">
        <v>35</v>
      </c>
      <c r="C47" s="2" t="s">
        <v>31</v>
      </c>
      <c r="D47" s="4" t="s">
        <v>30</v>
      </c>
      <c r="E47" s="4" t="s">
        <v>83</v>
      </c>
      <c r="F47" s="2"/>
      <c r="G47" s="2"/>
    </row>
    <row r="48" spans="2:7" ht="30">
      <c r="B48" s="3">
        <v>36</v>
      </c>
      <c r="C48" s="2" t="s">
        <v>32</v>
      </c>
      <c r="D48" s="4" t="s">
        <v>30</v>
      </c>
      <c r="E48" s="4" t="s">
        <v>83</v>
      </c>
      <c r="F48" s="2"/>
      <c r="G48" s="2"/>
    </row>
    <row r="49" spans="2:7" ht="75">
      <c r="B49" s="3">
        <v>37</v>
      </c>
      <c r="C49" s="2" t="s">
        <v>33</v>
      </c>
      <c r="D49" s="4" t="s">
        <v>30</v>
      </c>
      <c r="E49" s="4" t="s">
        <v>83</v>
      </c>
      <c r="F49" s="2"/>
      <c r="G49" s="2"/>
    </row>
    <row r="50" spans="2:7" ht="45">
      <c r="B50" s="3">
        <v>38</v>
      </c>
      <c r="C50" s="2" t="s">
        <v>35</v>
      </c>
      <c r="D50" s="4" t="s">
        <v>30</v>
      </c>
      <c r="E50" s="4" t="s">
        <v>83</v>
      </c>
      <c r="F50" s="2"/>
      <c r="G50" s="2"/>
    </row>
    <row r="51" spans="2:7" ht="45">
      <c r="B51" s="3">
        <v>39</v>
      </c>
      <c r="C51" s="2" t="s">
        <v>62</v>
      </c>
      <c r="D51" s="4" t="s">
        <v>30</v>
      </c>
      <c r="E51" s="4" t="s">
        <v>83</v>
      </c>
      <c r="F51" s="2"/>
      <c r="G51" s="2"/>
    </row>
    <row r="52" spans="2:7" ht="105">
      <c r="B52" s="3">
        <v>40</v>
      </c>
      <c r="C52" s="2" t="s">
        <v>34</v>
      </c>
      <c r="D52" s="4" t="s">
        <v>30</v>
      </c>
      <c r="E52" s="4" t="s">
        <v>83</v>
      </c>
      <c r="F52" s="2"/>
      <c r="G52" s="2"/>
    </row>
    <row r="53" spans="2:7">
      <c r="B53" s="3">
        <v>41</v>
      </c>
      <c r="C53" s="2" t="s">
        <v>36</v>
      </c>
      <c r="D53" s="4" t="s">
        <v>30</v>
      </c>
      <c r="E53" s="4" t="s">
        <v>84</v>
      </c>
      <c r="F53" s="2"/>
      <c r="G53" s="2"/>
    </row>
    <row r="54" spans="2:7" ht="75">
      <c r="B54" s="3">
        <v>42</v>
      </c>
      <c r="C54" s="2" t="s">
        <v>37</v>
      </c>
      <c r="D54" s="4" t="s">
        <v>30</v>
      </c>
      <c r="E54" s="4" t="s">
        <v>83</v>
      </c>
      <c r="F54" s="2"/>
      <c r="G54" s="2"/>
    </row>
    <row r="55" spans="2:7" ht="60">
      <c r="B55" s="3">
        <v>43</v>
      </c>
      <c r="C55" s="2" t="s">
        <v>38</v>
      </c>
      <c r="D55" s="4" t="s">
        <v>30</v>
      </c>
      <c r="E55" s="4" t="s">
        <v>83</v>
      </c>
      <c r="F55" s="2"/>
      <c r="G55" s="2"/>
    </row>
    <row r="56" spans="2:7" ht="60">
      <c r="B56" s="3">
        <v>44</v>
      </c>
      <c r="C56" s="2" t="s">
        <v>77</v>
      </c>
      <c r="D56" s="4" t="s">
        <v>30</v>
      </c>
      <c r="E56" s="4" t="s">
        <v>83</v>
      </c>
      <c r="F56" s="2"/>
      <c r="G56" s="2"/>
    </row>
    <row r="57" spans="2:7" ht="45">
      <c r="B57" s="3">
        <v>45</v>
      </c>
      <c r="C57" s="2" t="s">
        <v>39</v>
      </c>
      <c r="D57" s="6" t="s">
        <v>30</v>
      </c>
      <c r="E57" s="23" t="s">
        <v>83</v>
      </c>
      <c r="F57" s="7"/>
      <c r="G57" s="7"/>
    </row>
    <row r="58" spans="2:7">
      <c r="B58" s="27" t="s">
        <v>40</v>
      </c>
      <c r="C58" s="27"/>
      <c r="D58" s="27"/>
      <c r="E58" s="27"/>
      <c r="F58" s="27"/>
      <c r="G58" s="27"/>
    </row>
    <row r="59" spans="2:7" ht="30">
      <c r="B59" s="5">
        <v>46</v>
      </c>
      <c r="C59" s="2" t="s">
        <v>61</v>
      </c>
      <c r="D59" s="22">
        <v>1730751</v>
      </c>
      <c r="E59" s="22">
        <v>1697196</v>
      </c>
      <c r="F59" s="22"/>
      <c r="G59" s="22"/>
    </row>
    <row r="60" spans="2:7">
      <c r="B60" s="5">
        <v>47</v>
      </c>
      <c r="C60" s="2" t="s">
        <v>63</v>
      </c>
      <c r="D60" s="6" t="s">
        <v>65</v>
      </c>
      <c r="E60" s="16">
        <v>0</v>
      </c>
      <c r="F60" s="16"/>
      <c r="G60" s="16"/>
    </row>
    <row r="61" spans="2:7" ht="30">
      <c r="B61" s="5">
        <v>48</v>
      </c>
      <c r="C61" s="2" t="s">
        <v>64</v>
      </c>
      <c r="D61" s="16">
        <v>0</v>
      </c>
      <c r="E61" s="23" t="s">
        <v>84</v>
      </c>
      <c r="F61" s="16"/>
      <c r="G61" s="16"/>
    </row>
    <row r="62" spans="2:7">
      <c r="B62" s="5">
        <v>49</v>
      </c>
      <c r="C62" s="42" t="s">
        <v>85</v>
      </c>
      <c r="D62" s="24">
        <v>60</v>
      </c>
      <c r="E62" s="24" t="s">
        <v>86</v>
      </c>
      <c r="F62" s="7"/>
      <c r="G62" s="7"/>
    </row>
    <row r="63" spans="2:7">
      <c r="B63" s="25"/>
      <c r="C63" s="25"/>
      <c r="D63" s="25"/>
    </row>
    <row r="65" spans="2:7">
      <c r="B65" s="26"/>
      <c r="C65" s="26"/>
      <c r="D65" s="26"/>
      <c r="E65" s="26"/>
      <c r="F65" s="26"/>
      <c r="G65" s="26"/>
    </row>
    <row r="66" spans="2:7">
      <c r="B66" s="25"/>
      <c r="C66" s="25"/>
      <c r="D66" s="25"/>
      <c r="E66" s="25"/>
      <c r="F66" s="25"/>
      <c r="G66" s="25"/>
    </row>
  </sheetData>
  <mergeCells count="18">
    <mergeCell ref="D44:G44"/>
    <mergeCell ref="B42:B44"/>
    <mergeCell ref="B63:D63"/>
    <mergeCell ref="B65:G65"/>
    <mergeCell ref="B66:G66"/>
    <mergeCell ref="B58:G58"/>
    <mergeCell ref="B3:B4"/>
    <mergeCell ref="C3:C4"/>
    <mergeCell ref="B28:G28"/>
    <mergeCell ref="B36:G36"/>
    <mergeCell ref="B45:G45"/>
    <mergeCell ref="B19:G19"/>
    <mergeCell ref="B16:B18"/>
    <mergeCell ref="D16:G16"/>
    <mergeCell ref="D17:G17"/>
    <mergeCell ref="D18:G18"/>
    <mergeCell ref="D42:G42"/>
    <mergeCell ref="D43:G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2016-07-04T10:31:52Z</dcterms:modified>
</cp:coreProperties>
</file>